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9320" windowHeight="11760" activeTab="0"/>
  </bookViews>
  <sheets>
    <sheet name="380-пп (Отчёт)" sheetId="1" r:id="rId1"/>
  </sheets>
  <definedNames>
    <definedName name="Par179" localSheetId="0">'380-пп (Отчёт)'!$A$34</definedName>
    <definedName name="Par180" localSheetId="0">'380-пп (Отчёт)'!$B$34</definedName>
    <definedName name="Par203" localSheetId="0">'380-пп (Отчёт)'!$E$42</definedName>
    <definedName name="Par204" localSheetId="0">'380-пп (Отчёт)'!$F$42</definedName>
    <definedName name="Par208" localSheetId="0">'380-пп (Отчёт)'!#REF!</definedName>
    <definedName name="Par217" localSheetId="0">'380-пп (Отчёт)'!$A$43</definedName>
    <definedName name="Par235" localSheetId="0">'380-пп (Отчёт)'!$A$45</definedName>
    <definedName name="Par253" localSheetId="0">'380-пп (Отчёт)'!$A$49</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(Отчёт)'!$F$24</definedName>
    <definedName name="Par98" localSheetId="0">'380-пп (Отчёт)'!$G$24</definedName>
    <definedName name="_xlnm.Print_Area" localSheetId="0">'380-пп (Отчёт)'!$A$1:$L$62</definedName>
  </definedNames>
  <calcPr fullCalcOnLoad="1"/>
</workbook>
</file>

<file path=xl/sharedStrings.xml><?xml version="1.0" encoding="utf-8"?>
<sst xmlns="http://schemas.openxmlformats.org/spreadsheetml/2006/main" count="133" uniqueCount="96">
  <si>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</si>
  <si>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</si>
  <si>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</si>
  <si>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</si>
  <si>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</si>
  <si>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</si>
  <si>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</si>
  <si>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</si>
  <si>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</si>
  <si>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</si>
  <si>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</si>
  <si>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</si>
  <si>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</si>
  <si>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</si>
  <si>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</si>
  <si>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</si>
  <si>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</si>
  <si>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</si>
  <si>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</si>
  <si>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</si>
  <si>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</si>
  <si>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</si>
  <si>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</si>
  <si>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</si>
  <si>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</si>
  <si>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</si>
  <si>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</si>
  <si>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</si>
  <si>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</si>
  <si>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</si>
  <si>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</si>
  <si>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</si>
  <si>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</si>
  <si>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</si>
  <si>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</si>
  <si>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</si>
  <si>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</si>
  <si>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</si>
  <si>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</si>
  <si>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</si>
  <si>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</si>
  <si>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</si>
  <si>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</si>
  <si>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</si>
  <si>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</si>
  <si>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</si>
  <si>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</si>
  <si>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</si>
  <si>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</si>
  <si>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</si>
  <si>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</si>
  <si>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</si>
  <si>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</si>
  <si>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</si>
  <si>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</si>
  <si>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</si>
  <si>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2.6.</t>
  </si>
  <si>
    <t>3.4.</t>
  </si>
  <si>
    <t>3.5.</t>
  </si>
  <si>
    <t>3.6.</t>
  </si>
  <si>
    <r>
      <t xml:space="preserve">за отчетный период с </t>
    </r>
    <r>
      <rPr>
        <b/>
        <u val="single"/>
        <sz val="16"/>
        <color indexed="56"/>
        <rFont val="Times New Roman"/>
        <family val="1"/>
      </rPr>
      <t>01.01.2016</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01.07.2016</t>
    </r>
  </si>
  <si>
    <t>Министр социальной защиты населения Тверской области
_______________Е.В. Хохлова
"22" июля 2016 г.</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</si>
  <si>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</si>
  <si>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</si>
  <si>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</si>
  <si>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на дому</t>
  </si>
  <si>
    <t xml:space="preserve">22030000000000001007100 </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</si>
  <si>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t>
    </r>
  </si>
  <si>
    <t>Гражданин при наличии иных обстоятельств, которые ухудшают или способны ухудшить условия его жизнедеятельности;Гражданин при отсутствии работы и средств к существованию;Гражданин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</si>
  <si>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граждан, получивших социальные услуги (Человек) в стационарной форме</t>
  </si>
  <si>
    <t>22031000000000001006100</t>
  </si>
  <si>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</si>
  <si>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</si>
  <si>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в полустационарной форме</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</si>
  <si>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</si>
  <si>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</si>
  <si>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</si>
  <si>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</si>
  <si>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</si>
  <si>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</si>
  <si>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</si>
  <si>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3:Удовлетворенность получателей социальных услуг в оказанных социальных услугах (процент)</t>
  </si>
  <si>
    <t>Показатель 4:Укомплектование организации специалистами, оказывающими социальные услуги (процент)</t>
  </si>
  <si>
    <t>Показатель 5:Повышение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</si>
  <si>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</si>
  <si>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</si>
  <si>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</si>
  <si>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</si>
  <si>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</si>
  <si>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 xml:space="preserve"> «Комплексный центр социального облуживания населения" Андреапольского района</t>
  </si>
  <si>
    <t xml:space="preserve">Директор ГБУ "КЦСОН" Андреапольского района </t>
  </si>
  <si>
    <t>%</t>
  </si>
  <si>
    <t>+/-5%</t>
  </si>
  <si>
    <t>______________Ермолаева Н.С.
 "15" июля 2016 г.</t>
  </si>
  <si>
    <t>Отклонение в меньшую сторону вызвано выбытием к родственникам. Переход на компенсационный уход через ПФР</t>
  </si>
  <si>
    <t>Отклонение в меньшую сторону вызвано выбытием 3 проживающих  к родственникам. На конец отчетного периода в отделении 27 человек</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</si>
</sst>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63">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7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4" fontId="15" fillId="32"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9" fontId="16" fillId="0" borderId="10" xfId="0" applyNumberFormat="1" applyFont="1" applyBorder="1" applyAlignment="1">
      <alignment horizontal="center" vertical="center" wrapText="1"/>
    </xf>
    <xf numFmtId="49" fontId="7" fillId="32" borderId="10" xfId="0" applyNumberFormat="1" applyFont="1" applyFill="1" applyBorder="1" applyAlignment="1">
      <alignment horizontal="center" vertical="center" wrapText="1"/>
    </xf>
    <xf numFmtId="2" fontId="7" fillId="32"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Border="1" applyAlignment="1">
      <alignment horizontal="center" vertical="center"/>
    </xf>
    <xf numFmtId="0" fontId="8" fillId="0" borderId="0" xfId="0" applyFont="1" applyAlignment="1">
      <alignment horizontal="center" vertical="center"/>
    </xf>
    <xf numFmtId="0" fontId="12" fillId="0" borderId="0" xfId="0"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9" fontId="16" fillId="0" borderId="11" xfId="0" applyNumberFormat="1" applyFont="1" applyBorder="1" applyAlignment="1">
      <alignment horizontal="center" vertical="center" wrapText="1"/>
    </xf>
    <xf numFmtId="9" fontId="16" fillId="0" borderId="11" xfId="0" applyNumberFormat="1" applyFont="1" applyBorder="1" applyAlignment="1">
      <alignment horizontal="center" vertical="center"/>
    </xf>
    <xf numFmtId="9" fontId="16" fillId="0" borderId="13"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21</xdr:row>
      <xdr:rowOff>1381125</xdr:rowOff>
    </xdr:from>
    <xdr:ext cx="1381125" cy="200025"/>
    <xdr:sp>
      <xdr:nvSpPr>
        <xdr:cNvPr id="1" name="AutoShape 182"/>
        <xdr:cNvSpPr>
          <a:spLocks noChangeAspect="1"/>
        </xdr:cNvSpPr>
      </xdr:nvSpPr>
      <xdr:spPr>
        <a:xfrm>
          <a:off x="20088225" y="872490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21</xdr:row>
      <xdr:rowOff>1362075</xdr:rowOff>
    </xdr:from>
    <xdr:to>
      <xdr:col>9</xdr:col>
      <xdr:colOff>1581150</xdr:colOff>
      <xdr:row>22</xdr:row>
      <xdr:rowOff>104775</xdr:rowOff>
    </xdr:to>
    <xdr:pic>
      <xdr:nvPicPr>
        <xdr:cNvPr id="2" name="Рисунок 1"/>
        <xdr:cNvPicPr preferRelativeResize="1">
          <a:picLocks noChangeAspect="1"/>
        </xdr:cNvPicPr>
      </xdr:nvPicPr>
      <xdr:blipFill>
        <a:blip r:embed="rId1"/>
        <a:stretch>
          <a:fillRect/>
        </a:stretch>
      </xdr:blipFill>
      <xdr:spPr>
        <a:xfrm>
          <a:off x="20050125" y="8705850"/>
          <a:ext cx="1381125" cy="200025"/>
        </a:xfrm>
        <a:prstGeom prst="rect">
          <a:avLst/>
        </a:prstGeom>
        <a:noFill/>
        <a:ln w="9525" cmpd="sng">
          <a:noFill/>
        </a:ln>
      </xdr:spPr>
    </xdr:pic>
    <xdr:clientData/>
  </xdr:twoCellAnchor>
  <xdr:twoCellAnchor>
    <xdr:from>
      <xdr:col>10</xdr:col>
      <xdr:colOff>85725</xdr:colOff>
      <xdr:row>24</xdr:row>
      <xdr:rowOff>0</xdr:rowOff>
    </xdr:from>
    <xdr:to>
      <xdr:col>10</xdr:col>
      <xdr:colOff>1962150</xdr:colOff>
      <xdr:row>24</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182100"/>
          <a:ext cx="1876425" cy="0"/>
        </a:xfrm>
        <a:prstGeom prst="rect">
          <a:avLst/>
        </a:prstGeom>
        <a:solidFill>
          <a:srgbClr val="F2DCDB"/>
        </a:solidFill>
        <a:ln w="9525" cmpd="sng">
          <a:noFill/>
        </a:ln>
      </xdr:spPr>
    </xdr:pic>
    <xdr:clientData/>
  </xdr:twoCellAnchor>
  <xdr:twoCellAnchor>
    <xdr:from>
      <xdr:col>3</xdr:col>
      <xdr:colOff>390525</xdr:colOff>
      <xdr:row>34</xdr:row>
      <xdr:rowOff>0</xdr:rowOff>
    </xdr:from>
    <xdr:to>
      <xdr:col>3</xdr:col>
      <xdr:colOff>2105025</xdr:colOff>
      <xdr:row>34</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69271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tabSelected="1" view="pageBreakPreview" zoomScale="75" zoomScaleNormal="60" zoomScaleSheetLayoutView="75" workbookViewId="0" topLeftCell="B1">
      <selection activeCell="I53" sqref="I53"/>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3" t="s">
        <v>45</v>
      </c>
      <c r="C1" s="20"/>
      <c r="F1" s="23" t="s">
        <v>46</v>
      </c>
      <c r="G1" s="4"/>
    </row>
    <row r="2" spans="2:7" ht="30" customHeight="1">
      <c r="B2" s="22" t="s">
        <v>90</v>
      </c>
      <c r="C2" s="21"/>
      <c r="F2" s="50" t="s">
        <v>61</v>
      </c>
      <c r="G2" s="4"/>
    </row>
    <row r="3" spans="2:7" ht="15.75">
      <c r="B3" s="24"/>
      <c r="C3" s="21"/>
      <c r="F3" s="50"/>
      <c r="G3" s="4"/>
    </row>
    <row r="4" spans="2:7" ht="45">
      <c r="B4" s="24" t="s">
        <v>93</v>
      </c>
      <c r="C4" s="21"/>
      <c r="F4" s="50"/>
      <c r="G4" s="4"/>
    </row>
    <row r="5" spans="1:7" ht="15.75">
      <c r="A5" s="52" t="s">
        <v>6</v>
      </c>
      <c r="B5" s="52"/>
      <c r="C5" s="52"/>
      <c r="D5" s="52"/>
      <c r="E5" s="52"/>
      <c r="F5" s="52"/>
      <c r="G5" s="52"/>
    </row>
    <row r="6" spans="1:7" ht="15">
      <c r="A6" s="51" t="s">
        <v>47</v>
      </c>
      <c r="B6" s="51"/>
      <c r="C6" s="51"/>
      <c r="D6" s="51"/>
      <c r="E6" s="51"/>
      <c r="F6" s="51"/>
      <c r="G6" s="51"/>
    </row>
    <row r="7" spans="1:7" ht="15">
      <c r="A7" s="53" t="s">
        <v>89</v>
      </c>
      <c r="B7" s="53"/>
      <c r="C7" s="53"/>
      <c r="D7" s="53"/>
      <c r="E7" s="53"/>
      <c r="F7" s="53"/>
      <c r="G7" s="53"/>
    </row>
    <row r="8" spans="1:7" ht="15">
      <c r="A8" s="43" t="s">
        <v>4</v>
      </c>
      <c r="B8" s="43"/>
      <c r="C8" s="43"/>
      <c r="D8" s="43"/>
      <c r="E8" s="43"/>
      <c r="F8" s="43"/>
      <c r="G8" s="43"/>
    </row>
    <row r="9" spans="1:7" ht="15">
      <c r="A9" s="43"/>
      <c r="B9" s="43"/>
      <c r="C9" s="43"/>
      <c r="D9" s="43"/>
      <c r="E9" s="43"/>
      <c r="F9" s="43"/>
      <c r="G9" s="43"/>
    </row>
    <row r="10" spans="1:7" ht="20.25">
      <c r="A10" s="49" t="s">
        <v>60</v>
      </c>
      <c r="B10" s="43"/>
      <c r="C10" s="43"/>
      <c r="D10" s="43"/>
      <c r="E10" s="43"/>
      <c r="F10" s="43"/>
      <c r="G10" s="43"/>
    </row>
    <row r="11" spans="1:7" ht="15">
      <c r="A11" s="43" t="s">
        <v>32</v>
      </c>
      <c r="B11" s="43"/>
      <c r="C11" s="43"/>
      <c r="D11" s="43"/>
      <c r="E11" s="43"/>
      <c r="F11" s="43"/>
      <c r="G11" s="43"/>
    </row>
    <row r="12" spans="1:7" ht="11.25" customHeight="1">
      <c r="A12" s="43"/>
      <c r="B12" s="43"/>
      <c r="C12" s="43"/>
      <c r="D12" s="43"/>
      <c r="E12" s="43"/>
      <c r="F12" s="43"/>
      <c r="G12" s="43"/>
    </row>
    <row r="13" spans="1:7" ht="15">
      <c r="A13" s="43" t="s">
        <v>7</v>
      </c>
      <c r="B13" s="43"/>
      <c r="C13" s="43"/>
      <c r="D13" s="43"/>
      <c r="E13" s="43"/>
      <c r="F13" s="43"/>
      <c r="G13" s="43"/>
    </row>
    <row r="14" spans="1:7" ht="15">
      <c r="A14" s="43" t="s">
        <v>3</v>
      </c>
      <c r="B14" s="43"/>
      <c r="C14" s="43"/>
      <c r="D14" s="43"/>
      <c r="E14" s="43"/>
      <c r="F14" s="43"/>
      <c r="G14" s="43"/>
    </row>
    <row r="15" ht="18.75" customHeight="1"/>
    <row r="16" spans="1:7" ht="178.5" customHeight="1">
      <c r="A16" s="1" t="s">
        <v>0</v>
      </c>
      <c r="B16" s="8" t="s">
        <v>40</v>
      </c>
      <c r="C16" s="8" t="s">
        <v>41</v>
      </c>
      <c r="D16" s="8" t="s">
        <v>42</v>
      </c>
      <c r="E16" s="8" t="s">
        <v>43</v>
      </c>
      <c r="F16" s="1" t="s">
        <v>29</v>
      </c>
      <c r="G16" s="7" t="s">
        <v>5</v>
      </c>
    </row>
    <row r="17" spans="1:7" ht="15">
      <c r="A17" s="1">
        <v>1</v>
      </c>
      <c r="B17" s="1">
        <v>2</v>
      </c>
      <c r="C17" s="1">
        <v>3</v>
      </c>
      <c r="D17" s="1">
        <v>4</v>
      </c>
      <c r="E17" s="1">
        <v>5</v>
      </c>
      <c r="F17" s="1" t="s">
        <v>39</v>
      </c>
      <c r="G17" s="1">
        <v>7</v>
      </c>
    </row>
    <row r="18" spans="1:8" ht="62.25" customHeight="1">
      <c r="A18" s="9"/>
      <c r="B18" s="28">
        <v>6273000</v>
      </c>
      <c r="C18" s="28">
        <v>1619850.93</v>
      </c>
      <c r="D18" s="28">
        <v>274414.91</v>
      </c>
      <c r="E18" s="28">
        <v>6823462.47</v>
      </c>
      <c r="F18" s="9">
        <f>E18/(B18+C18+D18)</f>
        <v>0.8354647202226981</v>
      </c>
      <c r="G18" s="9" t="str">
        <f>IF(F18&lt;0.8,"!!!!!!!!!!!","-")</f>
        <v>-</v>
      </c>
      <c r="H18" s="10"/>
    </row>
    <row r="19" spans="1:7" ht="15">
      <c r="A19" s="43" t="s">
        <v>8</v>
      </c>
      <c r="B19" s="43"/>
      <c r="C19" s="43"/>
      <c r="D19" s="43"/>
      <c r="E19" s="43"/>
      <c r="F19" s="43"/>
      <c r="G19" s="43"/>
    </row>
    <row r="20" spans="1:7" ht="15">
      <c r="A20" s="43" t="s">
        <v>9</v>
      </c>
      <c r="B20" s="43"/>
      <c r="C20" s="43"/>
      <c r="D20" s="43"/>
      <c r="E20" s="43"/>
      <c r="F20" s="43"/>
      <c r="G20" s="43"/>
    </row>
    <row r="22" spans="1:12" ht="114.75" customHeight="1">
      <c r="A22" s="42" t="s">
        <v>0</v>
      </c>
      <c r="B22" s="42" t="s">
        <v>1</v>
      </c>
      <c r="C22" s="42" t="s">
        <v>2</v>
      </c>
      <c r="D22" s="42" t="s">
        <v>10</v>
      </c>
      <c r="E22" s="42" t="s">
        <v>11</v>
      </c>
      <c r="F22" s="46" t="s">
        <v>12</v>
      </c>
      <c r="G22" s="46" t="s">
        <v>13</v>
      </c>
      <c r="H22" s="47" t="s">
        <v>49</v>
      </c>
      <c r="I22" s="46" t="s">
        <v>14</v>
      </c>
      <c r="J22" s="42" t="s">
        <v>48</v>
      </c>
      <c r="K22" s="46" t="s">
        <v>31</v>
      </c>
      <c r="L22" s="42" t="s">
        <v>15</v>
      </c>
    </row>
    <row r="23" spans="1:12" ht="15">
      <c r="A23" s="42"/>
      <c r="B23" s="42"/>
      <c r="C23" s="42"/>
      <c r="D23" s="42"/>
      <c r="E23" s="42"/>
      <c r="F23" s="46"/>
      <c r="G23" s="46"/>
      <c r="H23" s="48"/>
      <c r="I23" s="46"/>
      <c r="J23" s="42"/>
      <c r="K23" s="46"/>
      <c r="L23" s="42"/>
    </row>
    <row r="24" spans="1:12" ht="15">
      <c r="A24" s="1">
        <v>1</v>
      </c>
      <c r="B24" s="1">
        <v>2</v>
      </c>
      <c r="C24" s="1">
        <v>3</v>
      </c>
      <c r="D24" s="1">
        <v>4</v>
      </c>
      <c r="E24" s="1">
        <v>5</v>
      </c>
      <c r="F24" s="1">
        <v>6</v>
      </c>
      <c r="G24" s="1">
        <v>7</v>
      </c>
      <c r="H24" s="1">
        <v>8</v>
      </c>
      <c r="I24" s="1">
        <v>9</v>
      </c>
      <c r="J24" s="1">
        <v>10</v>
      </c>
      <c r="K24" s="1">
        <v>11</v>
      </c>
      <c r="L24" s="1">
        <v>12</v>
      </c>
    </row>
    <row r="25" spans="1:12" s="5" customFormat="1" ht="409.5" customHeight="1">
      <c r="A25" s="1">
        <v>1</v>
      </c>
      <c r="B25" s="35" t="s">
        <v>62</v>
      </c>
      <c r="C25" s="12" t="s">
        <v>63</v>
      </c>
      <c r="D25" s="9" t="s">
        <v>64</v>
      </c>
      <c r="E25" s="9" t="s">
        <v>65</v>
      </c>
      <c r="F25" s="12">
        <v>92</v>
      </c>
      <c r="G25" s="11">
        <v>84</v>
      </c>
      <c r="H25" s="12">
        <f>ROUND(G25/F25,2)</f>
        <v>0.91</v>
      </c>
      <c r="I25" s="28">
        <v>5008213.5</v>
      </c>
      <c r="J25" s="27">
        <f>I25/SUM($I$25:$I$27)</f>
        <v>0.4602932184156874</v>
      </c>
      <c r="K25" s="44">
        <f>SUM(H25*J25,H26*J26,H27*J27)</f>
        <v>0.833106869043097</v>
      </c>
      <c r="L25" s="13"/>
    </row>
    <row r="26" spans="1:12" s="5" customFormat="1" ht="409.5" customHeight="1">
      <c r="A26" s="1">
        <v>2</v>
      </c>
      <c r="B26" s="35" t="s">
        <v>66</v>
      </c>
      <c r="C26" s="12" t="s">
        <v>67</v>
      </c>
      <c r="D26" s="36" t="s">
        <v>68</v>
      </c>
      <c r="E26" s="9" t="s">
        <v>69</v>
      </c>
      <c r="F26" s="12">
        <v>30</v>
      </c>
      <c r="G26" s="11">
        <v>28</v>
      </c>
      <c r="H26" s="12">
        <f>ROUND(G26/F26,2)</f>
        <v>0.93</v>
      </c>
      <c r="I26" s="28">
        <v>3653480.9</v>
      </c>
      <c r="J26" s="27">
        <f>I26/SUM($I$25:$I$27)</f>
        <v>0.33578290579689585</v>
      </c>
      <c r="K26" s="45"/>
      <c r="L26" s="13"/>
    </row>
    <row r="27" spans="1:12" s="5" customFormat="1" ht="409.5">
      <c r="A27" s="1">
        <v>3</v>
      </c>
      <c r="B27" s="35" t="s">
        <v>70</v>
      </c>
      <c r="C27" s="12" t="s">
        <v>71</v>
      </c>
      <c r="D27" s="12" t="s">
        <v>72</v>
      </c>
      <c r="E27" s="28" t="s">
        <v>73</v>
      </c>
      <c r="F27" s="12">
        <v>4101</v>
      </c>
      <c r="G27" s="11">
        <v>2050</v>
      </c>
      <c r="H27" s="41">
        <f>ROUND(G27/F27,3)</f>
        <v>0.5</v>
      </c>
      <c r="I27" s="37">
        <v>2218790.69</v>
      </c>
      <c r="J27" s="27">
        <f>I27/SUM($I$25:$I$27)</f>
        <v>0.20392387578741675</v>
      </c>
      <c r="K27" s="45"/>
      <c r="L27" s="13"/>
    </row>
    <row r="28" spans="1:12" s="18" customFormat="1" ht="18.75">
      <c r="A28" s="8"/>
      <c r="B28" s="14"/>
      <c r="C28" s="14"/>
      <c r="D28" s="29"/>
      <c r="E28" s="15"/>
      <c r="F28" s="16"/>
      <c r="G28" s="16"/>
      <c r="H28" s="16"/>
      <c r="I28" s="16"/>
      <c r="J28" s="26">
        <f>SUM(J25:J27)</f>
        <v>1</v>
      </c>
      <c r="K28" s="16"/>
      <c r="L28" s="17"/>
    </row>
    <row r="30" spans="1:7" ht="15">
      <c r="A30" s="43" t="s">
        <v>16</v>
      </c>
      <c r="B30" s="43"/>
      <c r="C30" s="43"/>
      <c r="D30" s="43"/>
      <c r="E30" s="43"/>
      <c r="F30" s="43"/>
      <c r="G30" s="43"/>
    </row>
    <row r="31" spans="1:7" ht="15">
      <c r="A31" s="43" t="s">
        <v>17</v>
      </c>
      <c r="B31" s="43"/>
      <c r="C31" s="43"/>
      <c r="D31" s="43"/>
      <c r="E31" s="43"/>
      <c r="F31" s="43"/>
      <c r="G31" s="43"/>
    </row>
    <row r="33" spans="2:4" ht="75">
      <c r="B33" s="1" t="s">
        <v>30</v>
      </c>
      <c r="C33" s="1" t="s">
        <v>18</v>
      </c>
      <c r="D33" s="1" t="s">
        <v>44</v>
      </c>
    </row>
    <row r="34" spans="2:4" ht="15">
      <c r="B34" s="1">
        <v>1</v>
      </c>
      <c r="C34" s="1">
        <v>2</v>
      </c>
      <c r="D34" s="1">
        <v>3</v>
      </c>
    </row>
    <row r="35" spans="2:4" ht="18.75">
      <c r="B35" s="19">
        <f>K25</f>
        <v>0.833106869043097</v>
      </c>
      <c r="C35" s="19">
        <f>F18</f>
        <v>0.8354647202226981</v>
      </c>
      <c r="D35" s="25">
        <f>B35/C35</f>
        <v>0.9971777968326747</v>
      </c>
    </row>
    <row r="37" spans="1:7" ht="15">
      <c r="A37" s="43" t="s">
        <v>19</v>
      </c>
      <c r="B37" s="43"/>
      <c r="C37" s="43"/>
      <c r="D37" s="43"/>
      <c r="E37" s="43"/>
      <c r="F37" s="43"/>
      <c r="G37" s="43"/>
    </row>
    <row r="38" spans="1:7" ht="15">
      <c r="A38" s="43" t="s">
        <v>20</v>
      </c>
      <c r="B38" s="43"/>
      <c r="C38" s="43"/>
      <c r="D38" s="43"/>
      <c r="E38" s="43"/>
      <c r="F38" s="43"/>
      <c r="G38" s="43"/>
    </row>
    <row r="40" spans="1:9" ht="90">
      <c r="A40" s="42" t="s">
        <v>0</v>
      </c>
      <c r="B40" s="42" t="s">
        <v>21</v>
      </c>
      <c r="C40" s="42" t="s">
        <v>2</v>
      </c>
      <c r="D40" s="42" t="s">
        <v>22</v>
      </c>
      <c r="E40" s="42" t="s">
        <v>23</v>
      </c>
      <c r="F40" s="42" t="s">
        <v>24</v>
      </c>
      <c r="G40" s="42" t="s">
        <v>25</v>
      </c>
      <c r="H40" s="1" t="s">
        <v>26</v>
      </c>
      <c r="I40" s="42" t="s">
        <v>28</v>
      </c>
    </row>
    <row r="41" spans="1:9" ht="26.25" customHeight="1">
      <c r="A41" s="42"/>
      <c r="B41" s="42"/>
      <c r="C41" s="42"/>
      <c r="D41" s="42"/>
      <c r="E41" s="42"/>
      <c r="F41" s="42"/>
      <c r="G41" s="42"/>
      <c r="H41" s="1" t="s">
        <v>27</v>
      </c>
      <c r="I41" s="42"/>
    </row>
    <row r="42" spans="1:9" ht="15">
      <c r="A42" s="1">
        <v>1</v>
      </c>
      <c r="B42" s="1">
        <v>2</v>
      </c>
      <c r="C42" s="1">
        <v>3</v>
      </c>
      <c r="D42" s="1">
        <v>4</v>
      </c>
      <c r="E42" s="1">
        <v>5</v>
      </c>
      <c r="F42" s="1">
        <v>6</v>
      </c>
      <c r="G42" s="1">
        <v>7</v>
      </c>
      <c r="H42" s="1">
        <v>8</v>
      </c>
      <c r="I42" s="1">
        <v>9</v>
      </c>
    </row>
    <row r="43" spans="1:9" ht="225">
      <c r="A43" s="1">
        <v>1</v>
      </c>
      <c r="B43" s="6"/>
      <c r="C43" s="12" t="s">
        <v>74</v>
      </c>
      <c r="D43" s="3"/>
      <c r="E43" s="3"/>
      <c r="F43" s="3"/>
      <c r="G43" s="3"/>
      <c r="H43" s="3"/>
      <c r="I43" s="3"/>
    </row>
    <row r="44" spans="1:9" ht="69" customHeight="1">
      <c r="A44" s="2" t="s">
        <v>34</v>
      </c>
      <c r="B44" s="31" t="s">
        <v>75</v>
      </c>
      <c r="C44" s="3"/>
      <c r="D44" s="39" t="s">
        <v>91</v>
      </c>
      <c r="E44" s="33">
        <v>1</v>
      </c>
      <c r="F44" s="33">
        <v>0.913</v>
      </c>
      <c r="G44" s="40" t="s">
        <v>92</v>
      </c>
      <c r="H44" s="38">
        <f>F44/E44</f>
        <v>0.913</v>
      </c>
      <c r="I44" s="3" t="s">
        <v>94</v>
      </c>
    </row>
    <row r="45" spans="1:9" ht="48" customHeight="1">
      <c r="A45" s="1" t="s">
        <v>33</v>
      </c>
      <c r="B45" s="31" t="s">
        <v>76</v>
      </c>
      <c r="C45" s="3"/>
      <c r="D45" s="39" t="s">
        <v>91</v>
      </c>
      <c r="E45" s="32">
        <v>1</v>
      </c>
      <c r="F45" s="33">
        <v>1</v>
      </c>
      <c r="G45" s="40" t="s">
        <v>92</v>
      </c>
      <c r="H45" s="38">
        <f>F45/E45</f>
        <v>1</v>
      </c>
      <c r="I45" s="1"/>
    </row>
    <row r="46" spans="1:9" ht="66.75" customHeight="1">
      <c r="A46" s="30" t="s">
        <v>50</v>
      </c>
      <c r="B46" s="31" t="s">
        <v>77</v>
      </c>
      <c r="C46" s="3"/>
      <c r="D46" s="39" t="s">
        <v>91</v>
      </c>
      <c r="E46" s="32">
        <v>1</v>
      </c>
      <c r="F46" s="33">
        <v>0.91</v>
      </c>
      <c r="G46" s="40" t="s">
        <v>92</v>
      </c>
      <c r="H46" s="38">
        <f>F46/E46</f>
        <v>0.91</v>
      </c>
      <c r="I46" s="1"/>
    </row>
    <row r="47" spans="1:9" ht="96" customHeight="1">
      <c r="A47" s="30" t="s">
        <v>53</v>
      </c>
      <c r="B47" s="31" t="s">
        <v>78</v>
      </c>
      <c r="C47" s="3"/>
      <c r="D47" s="39" t="s">
        <v>91</v>
      </c>
      <c r="E47" s="32">
        <v>1</v>
      </c>
      <c r="F47" s="33">
        <v>1</v>
      </c>
      <c r="G47" s="40" t="s">
        <v>92</v>
      </c>
      <c r="H47" s="38">
        <f>F47/E47</f>
        <v>1</v>
      </c>
      <c r="I47" s="1"/>
    </row>
    <row r="48" spans="1:9" ht="225">
      <c r="A48" s="1">
        <v>2</v>
      </c>
      <c r="B48" s="6"/>
      <c r="C48" s="12" t="s">
        <v>67</v>
      </c>
      <c r="D48" s="3"/>
      <c r="E48" s="3"/>
      <c r="F48" s="3"/>
      <c r="G48" s="3"/>
      <c r="H48" s="3"/>
      <c r="I48" s="3"/>
    </row>
    <row r="49" spans="1:9" ht="75">
      <c r="A49" s="2" t="s">
        <v>35</v>
      </c>
      <c r="B49" s="31" t="s">
        <v>79</v>
      </c>
      <c r="C49" s="31"/>
      <c r="D49" s="39" t="s">
        <v>91</v>
      </c>
      <c r="E49" s="32">
        <v>1</v>
      </c>
      <c r="F49" s="33">
        <v>0.933</v>
      </c>
      <c r="G49" s="40" t="s">
        <v>92</v>
      </c>
      <c r="H49" s="38">
        <f aca="true" t="shared" si="0" ref="H49:H54">F49/E49</f>
        <v>0.933</v>
      </c>
      <c r="I49" s="3" t="s">
        <v>95</v>
      </c>
    </row>
    <row r="50" spans="1:9" ht="51">
      <c r="A50" s="1" t="s">
        <v>36</v>
      </c>
      <c r="B50" s="31" t="s">
        <v>80</v>
      </c>
      <c r="C50" s="31"/>
      <c r="D50" s="39" t="s">
        <v>91</v>
      </c>
      <c r="E50" s="32">
        <v>0</v>
      </c>
      <c r="F50" s="39">
        <v>0</v>
      </c>
      <c r="G50" s="40" t="s">
        <v>92</v>
      </c>
      <c r="H50" s="38"/>
      <c r="I50" s="3"/>
    </row>
    <row r="51" spans="1:9" ht="38.25">
      <c r="A51" s="30" t="s">
        <v>51</v>
      </c>
      <c r="B51" s="31" t="s">
        <v>81</v>
      </c>
      <c r="C51" s="31"/>
      <c r="D51" s="39" t="s">
        <v>91</v>
      </c>
      <c r="E51" s="32">
        <v>1</v>
      </c>
      <c r="F51" s="39">
        <v>1</v>
      </c>
      <c r="G51" s="40" t="s">
        <v>92</v>
      </c>
      <c r="H51" s="38">
        <f t="shared" si="0"/>
        <v>1</v>
      </c>
      <c r="I51" s="3"/>
    </row>
    <row r="52" spans="1:9" ht="38.25">
      <c r="A52" s="30" t="s">
        <v>54</v>
      </c>
      <c r="B52" s="31" t="s">
        <v>82</v>
      </c>
      <c r="C52" s="31"/>
      <c r="D52" s="39" t="s">
        <v>91</v>
      </c>
      <c r="E52" s="32">
        <v>1</v>
      </c>
      <c r="F52" s="39">
        <v>0.91</v>
      </c>
      <c r="G52" s="40" t="s">
        <v>92</v>
      </c>
      <c r="H52" s="38">
        <f t="shared" si="0"/>
        <v>0.91</v>
      </c>
      <c r="I52" s="3"/>
    </row>
    <row r="53" spans="1:9" ht="89.25">
      <c r="A53" s="30" t="s">
        <v>55</v>
      </c>
      <c r="B53" s="31" t="s">
        <v>83</v>
      </c>
      <c r="C53" s="31"/>
      <c r="D53" s="39" t="s">
        <v>91</v>
      </c>
      <c r="E53" s="32">
        <v>1</v>
      </c>
      <c r="F53" s="39">
        <v>1</v>
      </c>
      <c r="G53" s="40" t="s">
        <v>92</v>
      </c>
      <c r="H53" s="38">
        <f t="shared" si="0"/>
        <v>1</v>
      </c>
      <c r="I53" s="3"/>
    </row>
    <row r="54" spans="1:9" ht="146.25" customHeight="1">
      <c r="A54" s="58" t="s">
        <v>56</v>
      </c>
      <c r="B54" s="56" t="s">
        <v>84</v>
      </c>
      <c r="C54" s="31"/>
      <c r="D54" s="60" t="s">
        <v>91</v>
      </c>
      <c r="E54" s="61">
        <v>1</v>
      </c>
      <c r="F54" s="33">
        <v>1</v>
      </c>
      <c r="G54" s="40" t="s">
        <v>92</v>
      </c>
      <c r="H54" s="54">
        <f t="shared" si="0"/>
        <v>1</v>
      </c>
      <c r="I54" s="3"/>
    </row>
    <row r="55" spans="1:9" ht="254.25" customHeight="1">
      <c r="A55" s="59"/>
      <c r="B55" s="57"/>
      <c r="C55" s="31"/>
      <c r="D55" s="57"/>
      <c r="E55" s="62"/>
      <c r="F55" s="33"/>
      <c r="G55" s="3"/>
      <c r="H55" s="55"/>
      <c r="I55" s="3"/>
    </row>
    <row r="56" spans="1:9" ht="210">
      <c r="A56" s="1">
        <v>3</v>
      </c>
      <c r="B56" s="6"/>
      <c r="C56" s="12" t="s">
        <v>71</v>
      </c>
      <c r="D56" s="3"/>
      <c r="E56" s="3"/>
      <c r="F56" s="3"/>
      <c r="G56" s="3"/>
      <c r="H56" s="3"/>
      <c r="I56" s="3"/>
    </row>
    <row r="57" spans="1:9" ht="63.75">
      <c r="A57" s="2" t="s">
        <v>37</v>
      </c>
      <c r="B57" s="31" t="s">
        <v>79</v>
      </c>
      <c r="C57" s="31"/>
      <c r="D57" s="33" t="s">
        <v>91</v>
      </c>
      <c r="E57" s="32">
        <v>1</v>
      </c>
      <c r="F57" s="33">
        <v>0.5</v>
      </c>
      <c r="G57" s="40" t="s">
        <v>92</v>
      </c>
      <c r="H57" s="38">
        <f aca="true" t="shared" si="1" ref="H57:H62">F57/E57</f>
        <v>0.5</v>
      </c>
      <c r="I57" s="3"/>
    </row>
    <row r="58" spans="1:9" ht="51">
      <c r="A58" s="1" t="s">
        <v>38</v>
      </c>
      <c r="B58" s="31" t="s">
        <v>80</v>
      </c>
      <c r="C58" s="31"/>
      <c r="D58" s="33" t="s">
        <v>91</v>
      </c>
      <c r="E58" s="32">
        <v>0</v>
      </c>
      <c r="F58" s="39">
        <v>0</v>
      </c>
      <c r="G58" s="40" t="s">
        <v>92</v>
      </c>
      <c r="H58" s="38"/>
      <c r="I58" s="3"/>
    </row>
    <row r="59" spans="1:9" ht="38.25">
      <c r="A59" s="30" t="s">
        <v>52</v>
      </c>
      <c r="B59" s="31" t="s">
        <v>85</v>
      </c>
      <c r="C59" s="31"/>
      <c r="D59" s="33" t="s">
        <v>91</v>
      </c>
      <c r="E59" s="32">
        <v>1</v>
      </c>
      <c r="F59" s="39">
        <v>1</v>
      </c>
      <c r="G59" s="40" t="s">
        <v>92</v>
      </c>
      <c r="H59" s="38">
        <f t="shared" si="1"/>
        <v>1</v>
      </c>
      <c r="I59" s="3"/>
    </row>
    <row r="60" spans="1:9" ht="38.25">
      <c r="A60" s="30" t="s">
        <v>57</v>
      </c>
      <c r="B60" s="31" t="s">
        <v>86</v>
      </c>
      <c r="C60" s="31"/>
      <c r="D60" s="33" t="s">
        <v>91</v>
      </c>
      <c r="E60" s="32">
        <v>1</v>
      </c>
      <c r="F60" s="39">
        <v>0.91</v>
      </c>
      <c r="G60" s="40" t="s">
        <v>92</v>
      </c>
      <c r="H60" s="38">
        <f t="shared" si="1"/>
        <v>0.91</v>
      </c>
      <c r="I60" s="3"/>
    </row>
    <row r="61" spans="1:9" ht="94.5" customHeight="1">
      <c r="A61" s="34" t="s">
        <v>58</v>
      </c>
      <c r="B61" s="31" t="s">
        <v>87</v>
      </c>
      <c r="C61" s="31"/>
      <c r="D61" s="33" t="s">
        <v>91</v>
      </c>
      <c r="E61" s="32">
        <v>1</v>
      </c>
      <c r="F61" s="39">
        <v>1</v>
      </c>
      <c r="G61" s="40" t="s">
        <v>92</v>
      </c>
      <c r="H61" s="38">
        <f t="shared" si="1"/>
        <v>1</v>
      </c>
      <c r="I61" s="3"/>
    </row>
    <row r="62" spans="1:9" ht="409.5" customHeight="1">
      <c r="A62" s="30" t="s">
        <v>59</v>
      </c>
      <c r="B62" s="31" t="s">
        <v>88</v>
      </c>
      <c r="C62" s="31"/>
      <c r="D62" s="33" t="s">
        <v>91</v>
      </c>
      <c r="E62" s="32">
        <v>1</v>
      </c>
      <c r="F62" s="39">
        <v>1</v>
      </c>
      <c r="G62" s="40" t="s">
        <v>92</v>
      </c>
      <c r="H62" s="38">
        <f t="shared" si="1"/>
        <v>1</v>
      </c>
      <c r="I62" s="3"/>
    </row>
  </sheetData>
  <sheetProtection/>
  <mergeCells count="43">
    <mergeCell ref="A12:G12"/>
    <mergeCell ref="B54:B55"/>
    <mergeCell ref="A54:A55"/>
    <mergeCell ref="D54:D55"/>
    <mergeCell ref="E54:E55"/>
    <mergeCell ref="A40:A41"/>
    <mergeCell ref="B40:B41"/>
    <mergeCell ref="A13:G13"/>
    <mergeCell ref="A14:G14"/>
    <mergeCell ref="A19:G19"/>
    <mergeCell ref="H54:H55"/>
    <mergeCell ref="C22:C23"/>
    <mergeCell ref="D22:D23"/>
    <mergeCell ref="C40:C41"/>
    <mergeCell ref="D40:D41"/>
    <mergeCell ref="A31:G31"/>
    <mergeCell ref="G22:G23"/>
    <mergeCell ref="A30:G30"/>
    <mergeCell ref="E40:E41"/>
    <mergeCell ref="A10:G10"/>
    <mergeCell ref="A11:G11"/>
    <mergeCell ref="F2:F4"/>
    <mergeCell ref="A6:G6"/>
    <mergeCell ref="A5:G5"/>
    <mergeCell ref="A7:G7"/>
    <mergeCell ref="A8:G8"/>
    <mergeCell ref="A9:G9"/>
    <mergeCell ref="E22:E23"/>
    <mergeCell ref="L22:L23"/>
    <mergeCell ref="A20:G20"/>
    <mergeCell ref="A22:A23"/>
    <mergeCell ref="B22:B23"/>
    <mergeCell ref="K22:K23"/>
    <mergeCell ref="H22:H23"/>
    <mergeCell ref="F22:F23"/>
    <mergeCell ref="J22:J23"/>
    <mergeCell ref="I22:I23"/>
    <mergeCell ref="F40:F41"/>
    <mergeCell ref="G40:G41"/>
    <mergeCell ref="I40:I41"/>
    <mergeCell ref="A37:G37"/>
    <mergeCell ref="A38:G38"/>
    <mergeCell ref="K25:K2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3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2016-07-05T06:08:02Z</cp:lastPrinted>
  <dcterms:created xsi:type="dcterms:W3CDTF">2016-02-04T06:52:46Z</dcterms:created>
  <dcterms:modified xsi:type="dcterms:W3CDTF">2016-07-13T06:03:22Z</dcterms:modified>
  <cp:category/>
  <cp:version/>
  <cp:contentType/>
  <cp:contentStatus/>
</cp:coreProperties>
</file>